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1" sheetId="1" r:id="rId1"/>
  </sheets>
  <calcPr calcId="144525"/>
</workbook>
</file>

<file path=xl/sharedStrings.xml><?xml version="1.0" encoding="utf-8"?>
<sst xmlns="http://schemas.openxmlformats.org/spreadsheetml/2006/main" count="40" uniqueCount="40">
  <si>
    <t>Школа</t>
  </si>
  <si>
    <t>МКОУ "Кумухская СОШ"</t>
  </si>
  <si>
    <t>Отд./корп</t>
  </si>
  <si>
    <t>1</t>
  </si>
  <si>
    <t>День</t>
  </si>
  <si>
    <t>Прием пищи</t>
  </si>
  <si>
    <t>Раздел</t>
  </si>
  <si>
    <t>№ рец.</t>
  </si>
  <si>
    <t>Блюдо</t>
  </si>
  <si>
    <t>Всего кг</t>
  </si>
  <si>
    <t xml:space="preserve">Цена 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</si>
  <si>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</si>
  <si>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</si>
  <si>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</si>
  <si>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</si>
  <si>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</si>
  <si>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</si>
  <si>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</si>
  <si>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</si>
  <si>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Суп гороховый</t>
  </si>
  <si>
    <t>Лук</t>
  </si>
  <si>
    <t>на курином</t>
  </si>
  <si>
    <t>картофель</t>
  </si>
  <si>
    <t>бульоне</t>
  </si>
  <si>
    <t>Морковь</t>
  </si>
  <si>
    <t>горох</t>
  </si>
  <si>
    <t>Мясо курицы</t>
  </si>
  <si>
    <t xml:space="preserve">гречка с гуляшом </t>
  </si>
  <si>
    <t>Хлеб</t>
  </si>
  <si>
    <t>из курицы</t>
  </si>
  <si>
    <t>гречка</t>
  </si>
  <si>
    <t>томат</t>
  </si>
  <si>
    <t>морковь</t>
  </si>
  <si>
    <t>лук</t>
  </si>
  <si>
    <t>масло растительное</t>
  </si>
  <si>
    <t xml:space="preserve">Соль </t>
  </si>
  <si>
    <t>вафли</t>
  </si>
  <si>
    <t>чай с сахаром</t>
  </si>
  <si>
    <t>чай</t>
  </si>
  <si>
    <t>сахар</t>
  </si>
</sst>
</file>

<file path=xl/styles.xml><?xml version="1.0" encoding="utf-8"?>
<styleSheet xmlns="http://schemas.openxmlformats.org/spreadsheetml/2006/main">
  <numFmts count="4">
    <numFmt numFmtId="176" formatCode="_-* #\.##0.00_-;\-* #\.##0.00_-;_-* &quot;-&quot;??_-;_-@_-"/>
    <numFmt numFmtId="177" formatCode="_-* #\.##0\ &quot;₽&quot;_-;\-* #\.##0\ &quot;₽&quot;_-;_-* \-\ &quot;₽&quot;_-;_-@_-"/>
    <numFmt numFmtId="178" formatCode="_-* #\.##0_-;\-* #\.##0_-;_-* &quot;-&quot;_-;_-@_-"/>
    <numFmt numFmtId="179" formatCode="_-* #\.##0.00\ &quot;₽&quot;_-;\-* #\.##0.00\ &quot;₽&quot;_-;_-* \-??\ &quot;₽&quot;_-;_-@_-"/>
  </numFmts>
  <fonts count="21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9C0006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0" fontId="6" fillId="8" borderId="0" applyNumberFormat="0" applyBorder="0" applyAlignment="0" applyProtection="0">
      <alignment vertical="center"/>
    </xf>
    <xf numFmtId="177" fontId="7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178" fontId="7" fillId="0" borderId="0" applyFont="0" applyFill="0" applyBorder="0" applyAlignment="0" applyProtection="0">
      <alignment vertical="center"/>
    </xf>
    <xf numFmtId="179" fontId="7" fillId="0" borderId="0" applyFont="0" applyFill="0" applyBorder="0" applyAlignment="0" applyProtection="0">
      <alignment vertical="center"/>
    </xf>
    <xf numFmtId="176" fontId="7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3" fillId="0" borderId="23" applyNumberFormat="0" applyFill="0" applyAlignment="0" applyProtection="0">
      <alignment vertical="center"/>
    </xf>
    <xf numFmtId="0" fontId="15" fillId="17" borderId="25" applyNumberFormat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7" fillId="19" borderId="24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20" applyNumberFormat="0" applyFill="0" applyAlignment="0" applyProtection="0">
      <alignment vertical="center"/>
    </xf>
    <xf numFmtId="0" fontId="5" fillId="0" borderId="20" applyNumberFormat="0" applyFill="0" applyAlignment="0" applyProtection="0">
      <alignment vertical="center"/>
    </xf>
    <xf numFmtId="0" fontId="10" fillId="0" borderId="2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18" borderId="22" applyNumberFormat="0" applyAlignment="0" applyProtection="0">
      <alignment vertical="center"/>
    </xf>
    <xf numFmtId="0" fontId="19" fillId="22" borderId="27" applyNumberFormat="0" applyAlignment="0" applyProtection="0">
      <alignment vertical="center"/>
    </xf>
    <xf numFmtId="0" fontId="12" fillId="17" borderId="22" applyNumberFormat="0" applyAlignment="0" applyProtection="0">
      <alignment vertical="center"/>
    </xf>
    <xf numFmtId="0" fontId="18" fillId="0" borderId="26" applyNumberFormat="0" applyFill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34" borderId="0" applyNumberFormat="0" applyBorder="0" applyAlignment="0" applyProtection="0">
      <alignment vertical="center"/>
    </xf>
  </cellStyleXfs>
  <cellXfs count="45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0" fillId="2" borderId="7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2" borderId="7" xfId="0" applyFill="1" applyBorder="1" applyAlignment="1" applyProtection="1">
      <alignment wrapText="1"/>
      <protection locked="0"/>
    </xf>
    <xf numFmtId="1" fontId="0" fillId="2" borderId="7" xfId="0" applyNumberFormat="1" applyFill="1" applyBorder="1" applyProtection="1">
      <protection locked="0"/>
    </xf>
    <xf numFmtId="0" fontId="0" fillId="0" borderId="9" xfId="0" applyBorder="1"/>
    <xf numFmtId="0" fontId="0" fillId="0" borderId="10" xfId="0" applyBorder="1"/>
    <xf numFmtId="0" fontId="0" fillId="2" borderId="10" xfId="0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1" fontId="0" fillId="2" borderId="10" xfId="0" applyNumberFormat="1" applyFill="1" applyBorder="1" applyProtection="1">
      <protection locked="0"/>
    </xf>
    <xf numFmtId="0" fontId="0" fillId="0" borderId="11" xfId="0" applyBorder="1"/>
    <xf numFmtId="0" fontId="0" fillId="2" borderId="8" xfId="0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0" fontId="0" fillId="3" borderId="7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49" fontId="0" fillId="2" borderId="10" xfId="0" applyNumberFormat="1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0" xfId="0" applyNumberFormat="1" applyFill="1" applyBorder="1" applyProtection="1">
      <protection locked="0"/>
    </xf>
    <xf numFmtId="2" fontId="0" fillId="2" borderId="15" xfId="0" applyNumberFormat="1" applyFill="1" applyBorder="1" applyAlignment="1" applyProtection="1">
      <alignment horizontal="left"/>
      <protection locked="0"/>
    </xf>
    <xf numFmtId="2" fontId="0" fillId="2" borderId="16" xfId="0" applyNumberFormat="1" applyFill="1" applyBorder="1" applyAlignment="1" applyProtection="1">
      <alignment horizontal="left"/>
      <protection locked="0"/>
    </xf>
    <xf numFmtId="1" fontId="0" fillId="2" borderId="15" xfId="0" applyNumberFormat="1" applyFill="1" applyBorder="1" applyProtection="1">
      <protection locked="0"/>
    </xf>
    <xf numFmtId="2" fontId="0" fillId="2" borderId="8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2" fontId="0" fillId="2" borderId="13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0"/>
  <sheetViews>
    <sheetView showGridLines="0" showRowColHeaders="0" tabSelected="1" view="pageBreakPreview" zoomScale="60" zoomScaleNormal="100" workbookViewId="0">
      <selection activeCell="O26" sqref="O26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3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29" t="s">
        <v>3</v>
      </c>
      <c r="L1" t="s">
        <v>4</v>
      </c>
      <c r="M1" s="30">
        <v>7</v>
      </c>
    </row>
    <row r="2" ht="7.5" customHeight="1"/>
    <row r="3" ht="15.75" spans="1:13">
      <c r="A3" s="5" t="s">
        <v>5</v>
      </c>
      <c r="B3" s="6" t="s">
        <v>6</v>
      </c>
      <c r="C3" s="6" t="s">
        <v>7</v>
      </c>
      <c r="D3" s="6" t="s">
        <v>8</v>
      </c>
      <c r="E3" s="6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31" t="s">
        <v>17</v>
      </c>
    </row>
    <row r="4" ht="15.75" spans="1:13">
      <c r="A4" s="7" t="s">
        <v>18</v>
      </c>
      <c r="B4" s="8" t="s">
        <v>19</v>
      </c>
      <c r="C4" s="9"/>
      <c r="D4" s="10" t="s">
        <v>20</v>
      </c>
      <c r="E4" s="11">
        <f>H4*116/1000</f>
        <v>1.74</v>
      </c>
      <c r="F4" s="11">
        <v>30</v>
      </c>
      <c r="G4" s="11">
        <f>E4*F4</f>
        <v>52.2</v>
      </c>
      <c r="H4" s="12">
        <v>15</v>
      </c>
      <c r="I4" s="32">
        <f t="shared" ref="I4:I10" si="0">H4/1000*F4</f>
        <v>0.45</v>
      </c>
      <c r="J4" s="33">
        <f>H4/100*43</f>
        <v>6.45</v>
      </c>
      <c r="K4" s="33">
        <f>H4/100*1.7</f>
        <v>0.255</v>
      </c>
      <c r="L4" s="33">
        <f>H4/100*0</f>
        <v>0</v>
      </c>
      <c r="M4" s="34">
        <f>H4/100*9.5</f>
        <v>1.425</v>
      </c>
    </row>
    <row r="5" ht="15.75" spans="1:13">
      <c r="A5" s="13"/>
      <c r="B5" s="14" t="s">
        <v>21</v>
      </c>
      <c r="C5" s="15"/>
      <c r="D5" s="16" t="s">
        <v>22</v>
      </c>
      <c r="E5" s="11">
        <f t="shared" ref="E5:E18" si="1">H5*116/1000</f>
        <v>5.8</v>
      </c>
      <c r="F5" s="16">
        <v>50</v>
      </c>
      <c r="G5" s="11">
        <f t="shared" ref="G5:G18" si="2">E5*F5</f>
        <v>290</v>
      </c>
      <c r="H5" s="17">
        <v>50</v>
      </c>
      <c r="I5" s="33">
        <f t="shared" si="0"/>
        <v>2.5</v>
      </c>
      <c r="J5" s="33">
        <v>0</v>
      </c>
      <c r="K5" s="33">
        <v>0</v>
      </c>
      <c r="L5" s="33">
        <v>0</v>
      </c>
      <c r="M5" s="34">
        <v>0</v>
      </c>
    </row>
    <row r="6" ht="15.75" spans="1:13">
      <c r="A6" s="13"/>
      <c r="B6" s="14" t="s">
        <v>23</v>
      </c>
      <c r="C6" s="15"/>
      <c r="D6" s="16" t="s">
        <v>24</v>
      </c>
      <c r="E6" s="11">
        <f t="shared" si="1"/>
        <v>1.74</v>
      </c>
      <c r="F6" s="16">
        <v>35</v>
      </c>
      <c r="G6" s="11">
        <f t="shared" si="2"/>
        <v>60.9</v>
      </c>
      <c r="H6" s="17">
        <v>15</v>
      </c>
      <c r="I6" s="33">
        <f t="shared" si="0"/>
        <v>0.525</v>
      </c>
      <c r="J6" s="33">
        <f>H6/100*33</f>
        <v>4.95</v>
      </c>
      <c r="K6" s="33">
        <f>H6/100*1.3</f>
        <v>0.195</v>
      </c>
      <c r="L6" s="33">
        <f>H6/100*0.4</f>
        <v>0.06</v>
      </c>
      <c r="M6" s="34">
        <f>H6/100*7</f>
        <v>1.05</v>
      </c>
    </row>
    <row r="7" ht="15.75" spans="1:13">
      <c r="A7" s="13"/>
      <c r="B7" s="15"/>
      <c r="C7" s="15"/>
      <c r="D7" s="16" t="s">
        <v>25</v>
      </c>
      <c r="E7" s="11">
        <f t="shared" si="1"/>
        <v>3.48</v>
      </c>
      <c r="F7" s="16">
        <v>60</v>
      </c>
      <c r="G7" s="11">
        <f t="shared" si="2"/>
        <v>208.8</v>
      </c>
      <c r="H7" s="17">
        <v>30</v>
      </c>
      <c r="I7" s="33">
        <f t="shared" si="0"/>
        <v>1.8</v>
      </c>
      <c r="J7" s="32">
        <f>H7/100*254</f>
        <v>76.2</v>
      </c>
      <c r="K7" s="32">
        <f>H7/100*7.7</f>
        <v>2.31</v>
      </c>
      <c r="L7" s="32">
        <f>H7/100*2.4</f>
        <v>0.72</v>
      </c>
      <c r="M7" s="35">
        <f>H7/100*53.4</f>
        <v>16.02</v>
      </c>
    </row>
    <row r="8" ht="15.75" spans="1:13">
      <c r="A8" s="18"/>
      <c r="B8" s="19"/>
      <c r="C8" s="19"/>
      <c r="D8" s="10" t="s">
        <v>26</v>
      </c>
      <c r="E8" s="11">
        <f t="shared" si="1"/>
        <v>11.02</v>
      </c>
      <c r="F8" s="10">
        <v>235</v>
      </c>
      <c r="G8" s="11">
        <f t="shared" si="2"/>
        <v>2589.7</v>
      </c>
      <c r="H8" s="20">
        <v>95</v>
      </c>
      <c r="I8" s="33">
        <f t="shared" si="0"/>
        <v>22.325</v>
      </c>
      <c r="J8" s="17">
        <f>H8/100*190</f>
        <v>180.5</v>
      </c>
      <c r="K8" s="17">
        <f>H8/100*16</f>
        <v>15.2</v>
      </c>
      <c r="L8" s="17">
        <f>H8/100*14</f>
        <v>13.3</v>
      </c>
      <c r="M8" s="36">
        <f>H8/100*0</f>
        <v>0</v>
      </c>
    </row>
    <row r="9" ht="15.75" spans="1:13">
      <c r="A9" s="7"/>
      <c r="B9" s="21" t="s">
        <v>27</v>
      </c>
      <c r="C9" s="9"/>
      <c r="D9" s="11" t="s">
        <v>28</v>
      </c>
      <c r="E9" s="11">
        <f t="shared" si="1"/>
        <v>9.28</v>
      </c>
      <c r="F9" s="11">
        <v>40</v>
      </c>
      <c r="G9" s="11">
        <f t="shared" si="2"/>
        <v>371.2</v>
      </c>
      <c r="H9" s="12">
        <v>80</v>
      </c>
      <c r="I9" s="32">
        <f t="shared" si="0"/>
        <v>3.2</v>
      </c>
      <c r="J9" s="37">
        <f>H9/100*254</f>
        <v>203.2</v>
      </c>
      <c r="K9" s="37">
        <f>H9/100*7.7</f>
        <v>6.16</v>
      </c>
      <c r="L9" s="37">
        <f>H9/100*2.4</f>
        <v>1.92</v>
      </c>
      <c r="M9" s="37">
        <f>H9/100*53.4</f>
        <v>42.72</v>
      </c>
    </row>
    <row r="10" ht="15.75" spans="1:13">
      <c r="A10" s="13"/>
      <c r="B10" s="15" t="s">
        <v>29</v>
      </c>
      <c r="C10" s="15"/>
      <c r="D10" s="16" t="s">
        <v>30</v>
      </c>
      <c r="E10" s="11">
        <f t="shared" si="1"/>
        <v>8.12</v>
      </c>
      <c r="F10" s="16">
        <v>100</v>
      </c>
      <c r="G10" s="11">
        <f t="shared" si="2"/>
        <v>812</v>
      </c>
      <c r="H10" s="17">
        <v>70</v>
      </c>
      <c r="I10" s="33">
        <f t="shared" si="0"/>
        <v>7</v>
      </c>
      <c r="J10" s="38">
        <f>H10/100*216</f>
        <v>151.2</v>
      </c>
      <c r="K10" s="38">
        <f>H10/100*2.8</f>
        <v>1.96</v>
      </c>
      <c r="L10" s="38">
        <f>H10/100*0</f>
        <v>0</v>
      </c>
      <c r="M10" s="39">
        <f>H10/100*51.3</f>
        <v>35.91</v>
      </c>
    </row>
    <row r="11" ht="15.75" spans="1:13">
      <c r="A11" s="18"/>
      <c r="B11" s="19"/>
      <c r="C11" s="19"/>
      <c r="D11" s="10" t="s">
        <v>31</v>
      </c>
      <c r="E11" s="11">
        <f t="shared" si="1"/>
        <v>0.58</v>
      </c>
      <c r="F11" s="10">
        <v>280</v>
      </c>
      <c r="G11" s="11">
        <f t="shared" si="2"/>
        <v>162.4</v>
      </c>
      <c r="H11" s="20">
        <v>5</v>
      </c>
      <c r="I11" s="37">
        <f t="shared" ref="I11:I18" si="3">H11/1000*F11</f>
        <v>1.4</v>
      </c>
      <c r="J11" s="37">
        <f>H11/100*398</f>
        <v>19.9</v>
      </c>
      <c r="K11" s="37">
        <f>H11/100*0</f>
        <v>0</v>
      </c>
      <c r="L11" s="37">
        <f>H11/100*0</f>
        <v>0</v>
      </c>
      <c r="M11" s="40">
        <f>H11/100*99.7</f>
        <v>4.985</v>
      </c>
    </row>
    <row r="12" ht="15.75" spans="1:13">
      <c r="A12" s="13"/>
      <c r="B12" s="22"/>
      <c r="C12" s="23"/>
      <c r="D12" s="24" t="s">
        <v>32</v>
      </c>
      <c r="E12" s="11">
        <f t="shared" si="1"/>
        <v>3.48</v>
      </c>
      <c r="F12" s="24">
        <v>35</v>
      </c>
      <c r="G12" s="11">
        <f t="shared" si="2"/>
        <v>121.8</v>
      </c>
      <c r="H12" s="25">
        <v>30</v>
      </c>
      <c r="I12" s="38">
        <f t="shared" si="3"/>
        <v>1.05</v>
      </c>
      <c r="J12" s="38">
        <f>H12/100*81</f>
        <v>24.3</v>
      </c>
      <c r="K12" s="38">
        <f>H12/100*1.8</f>
        <v>0.54</v>
      </c>
      <c r="L12" s="38">
        <v>0</v>
      </c>
      <c r="M12" s="41">
        <f>H12/100*5.4</f>
        <v>1.62</v>
      </c>
    </row>
    <row r="13" ht="15.75" spans="1:13">
      <c r="A13" s="13"/>
      <c r="B13" s="14"/>
      <c r="C13" s="15"/>
      <c r="D13" s="16" t="s">
        <v>33</v>
      </c>
      <c r="E13" s="11">
        <f t="shared" si="1"/>
        <v>1.74</v>
      </c>
      <c r="F13" s="16">
        <v>30</v>
      </c>
      <c r="G13" s="11">
        <f t="shared" si="2"/>
        <v>52.2</v>
      </c>
      <c r="H13" s="17">
        <v>15</v>
      </c>
      <c r="I13" s="37">
        <f t="shared" si="3"/>
        <v>0.45</v>
      </c>
      <c r="J13" s="38">
        <f>H13/100*28</f>
        <v>4.2</v>
      </c>
      <c r="K13" s="38">
        <f>H13/100*5.4</f>
        <v>0.81</v>
      </c>
      <c r="L13" s="33">
        <f>H13/100*0.1</f>
        <v>0.015</v>
      </c>
      <c r="M13" s="41">
        <f>H13/100*8.75</f>
        <v>1.3125</v>
      </c>
    </row>
    <row r="14" ht="15.75" spans="1:13">
      <c r="A14" s="13"/>
      <c r="B14" s="14"/>
      <c r="C14" s="15"/>
      <c r="D14" s="16" t="s">
        <v>34</v>
      </c>
      <c r="E14" s="11">
        <f t="shared" si="1"/>
        <v>1.044</v>
      </c>
      <c r="F14" s="16">
        <v>200</v>
      </c>
      <c r="G14" s="11">
        <f t="shared" si="2"/>
        <v>208.8</v>
      </c>
      <c r="H14" s="17">
        <v>9</v>
      </c>
      <c r="I14" s="37">
        <f t="shared" si="3"/>
        <v>1.8</v>
      </c>
      <c r="J14" s="33">
        <f>H14/100*33</f>
        <v>2.97</v>
      </c>
      <c r="K14" s="33">
        <f>H14/100*1.3</f>
        <v>0.117</v>
      </c>
      <c r="L14" s="33">
        <f>H14/100*0.4</f>
        <v>0.036</v>
      </c>
      <c r="M14" s="34">
        <f>H14/100*7</f>
        <v>0.63</v>
      </c>
    </row>
    <row r="15" ht="15.75" spans="1:13">
      <c r="A15" s="13"/>
      <c r="B15" s="14"/>
      <c r="C15" s="15"/>
      <c r="D15" s="16" t="s">
        <v>35</v>
      </c>
      <c r="E15" s="11">
        <f t="shared" si="1"/>
        <v>1.16</v>
      </c>
      <c r="F15" s="16">
        <v>15</v>
      </c>
      <c r="G15" s="11">
        <f t="shared" si="2"/>
        <v>17.4</v>
      </c>
      <c r="H15" s="17">
        <v>10</v>
      </c>
      <c r="I15" s="33">
        <f t="shared" si="3"/>
        <v>0.15</v>
      </c>
      <c r="J15" s="33">
        <f>H15/100*43</f>
        <v>4.3</v>
      </c>
      <c r="K15" s="33">
        <f>H15/100*1.7</f>
        <v>0.17</v>
      </c>
      <c r="L15" s="33">
        <f>H15/100*0</f>
        <v>0</v>
      </c>
      <c r="M15" s="34">
        <f>H15/100*9.5</f>
        <v>0.95</v>
      </c>
    </row>
    <row r="16" ht="15.75" spans="1:13">
      <c r="A16" s="13"/>
      <c r="B16" s="14"/>
      <c r="C16" s="15"/>
      <c r="D16" s="16" t="s">
        <v>36</v>
      </c>
      <c r="E16" s="11">
        <f t="shared" si="1"/>
        <v>5.22</v>
      </c>
      <c r="F16" s="16">
        <v>230</v>
      </c>
      <c r="G16" s="11">
        <f t="shared" si="2"/>
        <v>1200.6</v>
      </c>
      <c r="H16" s="17">
        <v>45</v>
      </c>
      <c r="I16" s="33">
        <f t="shared" si="3"/>
        <v>10.35</v>
      </c>
      <c r="J16" s="33">
        <v>0</v>
      </c>
      <c r="K16" s="33">
        <v>0</v>
      </c>
      <c r="L16" s="33">
        <v>0</v>
      </c>
      <c r="M16" s="34">
        <v>0</v>
      </c>
    </row>
    <row r="17" ht="15.75" spans="1:13">
      <c r="A17" s="13"/>
      <c r="B17" s="14" t="s">
        <v>37</v>
      </c>
      <c r="C17" s="15"/>
      <c r="D17" s="16" t="s">
        <v>38</v>
      </c>
      <c r="E17" s="11">
        <f t="shared" si="1"/>
        <v>0.696</v>
      </c>
      <c r="F17" s="16">
        <v>1100</v>
      </c>
      <c r="G17" s="11">
        <f t="shared" si="2"/>
        <v>765.6</v>
      </c>
      <c r="H17" s="17">
        <v>6</v>
      </c>
      <c r="I17" s="33">
        <f t="shared" si="3"/>
        <v>6.6</v>
      </c>
      <c r="J17" s="17">
        <v>0</v>
      </c>
      <c r="K17" s="17">
        <v>0</v>
      </c>
      <c r="L17" s="17">
        <v>0</v>
      </c>
      <c r="M17" s="36">
        <v>0</v>
      </c>
    </row>
    <row r="18" spans="1:13">
      <c r="A18" s="13"/>
      <c r="B18" s="14"/>
      <c r="C18" s="15"/>
      <c r="D18" s="16" t="s">
        <v>39</v>
      </c>
      <c r="E18" s="11">
        <f t="shared" si="1"/>
        <v>2.32</v>
      </c>
      <c r="F18" s="16">
        <v>70</v>
      </c>
      <c r="G18" s="11">
        <f t="shared" si="2"/>
        <v>162.4</v>
      </c>
      <c r="H18" s="17">
        <v>20</v>
      </c>
      <c r="I18" s="33">
        <f t="shared" si="3"/>
        <v>1.4</v>
      </c>
      <c r="J18" s="17"/>
      <c r="K18" s="17"/>
      <c r="L18" s="17"/>
      <c r="M18" s="36"/>
    </row>
    <row r="19" spans="1:13">
      <c r="A19" s="13"/>
      <c r="B19" s="26"/>
      <c r="C19" s="26"/>
      <c r="D19" s="27"/>
      <c r="E19" s="27"/>
      <c r="F19" s="27"/>
      <c r="G19" s="27"/>
      <c r="H19" s="28"/>
      <c r="I19" s="42">
        <f>I4+I5+I6+I7+I8+I9+I10+I11+I12+I13+I14+I15+I16+I17+I18</f>
        <v>61</v>
      </c>
      <c r="J19" s="28"/>
      <c r="K19" s="28"/>
      <c r="L19" s="28"/>
      <c r="M19" s="43"/>
    </row>
    <row r="20" ht="15.75" spans="1:13">
      <c r="A20" s="18"/>
      <c r="B20" s="19"/>
      <c r="C20" s="19"/>
      <c r="D20" s="10"/>
      <c r="E20" s="10"/>
      <c r="F20" s="10"/>
      <c r="G20" s="10"/>
      <c r="H20" s="20"/>
      <c r="I20" s="37"/>
      <c r="J20" s="20"/>
      <c r="K20" s="20"/>
      <c r="L20" s="20"/>
      <c r="M20" s="44"/>
    </row>
  </sheetData>
  <mergeCells count="1">
    <mergeCell ref="B1:D1"/>
  </mergeCells>
  <pageMargins left="0.25" right="0.25" top="0.75" bottom="0.75" header="0.3" footer="0.3"/>
  <pageSetup paperSize="9" scale="8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2022-12-01T12:03:00Z</cp:lastPrinted>
  <dcterms:modified xsi:type="dcterms:W3CDTF">2022-12-10T10:39:48Z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DD2CE960F8604FBC9FF7368A3AFBD525</vt:lpwstr>
  </property>
  <property fmtid="{D5CDD505-2E9C-101B-9397-08002B2CF9AE}" pid="3" name="KSOProductBuildVer">
    <vt:lpwstr>1049-11.2.0.11042</vt:lpwstr>
  </property>
</Properties>
</file>